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chuetzenbundhuntestrand.sharepoint.com/sites/gesamtsportleitung/Freigegebene Dokumente/General/Sport/Kreismeisterschaften/2027/Ausschreibung Dokumente/"/>
    </mc:Choice>
  </mc:AlternateContent>
  <xr:revisionPtr revIDLastSave="301" documentId="14_{62A4C740-B81B-456D-B624-96C5AE895E51}" xr6:coauthVersionLast="47" xr6:coauthVersionMax="47" xr10:uidLastSave="{1A182FEC-6BF7-4B73-8FF9-21A310CF0207}"/>
  <bookViews>
    <workbookView xWindow="-98" yWindow="-98" windowWidth="21795" windowHeight="13875" xr2:uid="{00000000-000D-0000-FFFF-FFFF00000000}"/>
  </bookViews>
  <sheets>
    <sheet name="Meldevordruck" sheetId="2" r:id="rId1"/>
    <sheet name="SPO-Nr." sheetId="6" r:id="rId2"/>
    <sheet name="Klassen" sheetId="4" r:id="rId3"/>
    <sheet name="Daten" sheetId="5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 a="1"/>
  <c r="D23" i="2" a="1"/>
  <c r="F26" i="4"/>
  <c r="C26" i="4"/>
  <c r="G25" i="4"/>
  <c r="F25" i="4"/>
  <c r="C25" i="4"/>
  <c r="G24" i="4"/>
  <c r="F24" i="4"/>
  <c r="C24" i="4"/>
  <c r="G23" i="4"/>
  <c r="F23" i="4"/>
  <c r="C23" i="4"/>
  <c r="G22" i="4"/>
  <c r="F22" i="4"/>
  <c r="C22" i="4"/>
  <c r="G21" i="4"/>
  <c r="F21" i="4"/>
  <c r="C21" i="4"/>
  <c r="G20" i="4"/>
  <c r="C20" i="4"/>
  <c r="G19" i="4"/>
  <c r="F19" i="4"/>
  <c r="D8" i="2" s="1" a="1"/>
  <c r="C19" i="4"/>
  <c r="G13" i="4"/>
  <c r="F13" i="4"/>
  <c r="C13" i="4"/>
  <c r="G12" i="4"/>
  <c r="F12" i="4"/>
  <c r="C12" i="4"/>
  <c r="G11" i="4"/>
  <c r="F11" i="4"/>
  <c r="C11" i="4"/>
  <c r="G10" i="4"/>
  <c r="F10" i="4"/>
  <c r="C10" i="4"/>
  <c r="G9" i="4"/>
  <c r="F9" i="4"/>
  <c r="C9" i="4"/>
  <c r="F8" i="4"/>
  <c r="C8" i="4"/>
  <c r="G7" i="4"/>
  <c r="F7" i="4"/>
  <c r="C7" i="4"/>
  <c r="G6" i="4"/>
  <c r="F6" i="4"/>
  <c r="C6" i="4"/>
  <c r="G5" i="4"/>
  <c r="F5" i="4"/>
  <c r="D13" i="2" s="1" a="1"/>
  <c r="C5" i="4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8" i="2"/>
  <c r="D17" i="2" l="1" a="1"/>
  <c r="D25" i="2" a="1"/>
  <c r="D9" i="2" a="1"/>
  <c r="D24" i="2" a="1"/>
  <c r="D21" i="2" a="1"/>
  <c r="D18" i="2" a="1"/>
  <c r="D19" i="2" a="1"/>
  <c r="D12" i="2" a="1"/>
  <c r="D16" i="2" a="1"/>
  <c r="D11" i="2" a="1"/>
  <c r="D15" i="2" a="1"/>
  <c r="D10" i="2" a="1"/>
  <c r="D14" i="2" a="1"/>
  <c r="D20" i="2" a="1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8" i="2"/>
  <c r="U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<sst xmlns="http://schemas.openxmlformats.org/spreadsheetml/2006/main" count="225" uniqueCount="151">
  <si>
    <t>Erläuterung</t>
  </si>
  <si>
    <t>Pflichtfelder</t>
  </si>
  <si>
    <t xml:space="preserve">Kennzahl gem. </t>
  </si>
  <si>
    <t>1.41.</t>
  </si>
  <si>
    <t>10</t>
  </si>
  <si>
    <t>wenn möglich bitte ausfüllen</t>
  </si>
  <si>
    <t>Ausschreibung</t>
  </si>
  <si>
    <t>Sportordnungsnummer</t>
  </si>
  <si>
    <t>Klasse</t>
  </si>
  <si>
    <t>nicht notwendig</t>
  </si>
  <si>
    <t>Nur bei Mannschaften</t>
  </si>
  <si>
    <t>Lfd.-Nr.</t>
  </si>
  <si>
    <t>Kennzahl</t>
  </si>
  <si>
    <t>Name</t>
  </si>
  <si>
    <t>Vorname</t>
  </si>
  <si>
    <t>Geschlecht</t>
  </si>
  <si>
    <t>VN-Name</t>
  </si>
  <si>
    <t>1. 
Serie</t>
  </si>
  <si>
    <t>2. 
Serie</t>
  </si>
  <si>
    <t>3. 
Serie</t>
  </si>
  <si>
    <t>4. 
Serie</t>
  </si>
  <si>
    <t>5. 
Serie</t>
  </si>
  <si>
    <t>6. 
Serie</t>
  </si>
  <si>
    <t>7. 
Serie</t>
  </si>
  <si>
    <t>8. 
Serie</t>
  </si>
  <si>
    <t>9. 
Serie</t>
  </si>
  <si>
    <t>10. 
Serie</t>
  </si>
  <si>
    <t>11. 
Serie</t>
  </si>
  <si>
    <t>12. 
Serie</t>
  </si>
  <si>
    <t>Meldeergebnis
VM</t>
  </si>
  <si>
    <t>Geburtsdatum</t>
  </si>
  <si>
    <t>Mitglieds-Nr.
Pass-Nummer</t>
  </si>
  <si>
    <t>Mannschaft</t>
  </si>
  <si>
    <t>Beispiel 1</t>
  </si>
  <si>
    <t>Bosse</t>
  </si>
  <si>
    <t>Maxima</t>
  </si>
  <si>
    <t>w</t>
  </si>
  <si>
    <t>SV Sandkrug</t>
  </si>
  <si>
    <t>14.09.1960</t>
  </si>
  <si>
    <t>0707164-0001</t>
  </si>
  <si>
    <t>Beispiel 2</t>
  </si>
  <si>
    <t>1.10.</t>
  </si>
  <si>
    <t>Mustermann</t>
  </si>
  <si>
    <t>Max</t>
  </si>
  <si>
    <t>m</t>
  </si>
  <si>
    <t>0707164-0002</t>
  </si>
  <si>
    <t>Musterhausen 1</t>
  </si>
  <si>
    <t>Beispiel 3</t>
  </si>
  <si>
    <t>Musterfrau</t>
  </si>
  <si>
    <t>Michael</t>
  </si>
  <si>
    <t>0707164-0003</t>
  </si>
  <si>
    <t>Beispiel 4</t>
  </si>
  <si>
    <t>Muster</t>
  </si>
  <si>
    <t>Norbert</t>
  </si>
  <si>
    <t>0707164-0004</t>
  </si>
  <si>
    <t>Beispiel 5</t>
  </si>
  <si>
    <t>2.40.</t>
  </si>
  <si>
    <t>Müller</t>
  </si>
  <si>
    <t>Anne</t>
  </si>
  <si>
    <t>SV Hatten</t>
  </si>
  <si>
    <t>0707064-0250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</si>
  <si>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</si>
  <si>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</si>
  <si>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</si>
  <si>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</si>
  <si>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</si>
  <si>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</si>
  <si>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</si>
  <si>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</si>
  <si>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</si>
  <si>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</si>
  <si>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</si>
  <si>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</si>
  <si>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Mitteilung</t>
  </si>
  <si>
    <t>Beispiel 3 und Beispiel 4 können nicht gleichzeitig schießen</t>
  </si>
  <si>
    <t>1.11.</t>
  </si>
  <si>
    <t>1.12.</t>
  </si>
  <si>
    <t>1.20.</t>
  </si>
  <si>
    <t>1.40.</t>
  </si>
  <si>
    <t>KK 3x20</t>
  </si>
  <si>
    <t>KK-Gewehr 50 m Auflage</t>
  </si>
  <si>
    <t>1.42.</t>
  </si>
  <si>
    <t xml:space="preserve">KK-Gewehr 50 m 30 Schuss </t>
  </si>
  <si>
    <t>1.80.</t>
  </si>
  <si>
    <t>KK Liegendkampf</t>
  </si>
  <si>
    <t>2.10.</t>
  </si>
  <si>
    <t>10m Luftpistole</t>
  </si>
  <si>
    <t>2.11.</t>
  </si>
  <si>
    <t>10 m Luftpistole Auflage</t>
  </si>
  <si>
    <t>2.12.</t>
  </si>
  <si>
    <t>10m Luftpistole MixTeam</t>
  </si>
  <si>
    <t>25m Pistole</t>
  </si>
  <si>
    <t>2.60.</t>
  </si>
  <si>
    <t>25m Standardpistole</t>
  </si>
  <si>
    <t>6.10.</t>
  </si>
  <si>
    <t>Bogen im Feien Recurve</t>
  </si>
  <si>
    <t>6.15.</t>
  </si>
  <si>
    <t>Bogen im Feien Compound</t>
  </si>
  <si>
    <t>6.16.</t>
  </si>
  <si>
    <t>Bogen im Feien Blankbogen</t>
  </si>
  <si>
    <t>6.20.</t>
  </si>
  <si>
    <t>Bogen Halle Recurve</t>
  </si>
  <si>
    <t>6.25.</t>
  </si>
  <si>
    <t>Bogen Halle Compound</t>
  </si>
  <si>
    <t>6.26.</t>
  </si>
  <si>
    <t>Bogen Halle Blankbogen</t>
  </si>
  <si>
    <t>10m Gewehr</t>
  </si>
  <si>
    <t>10m Gewehr Auflage</t>
  </si>
  <si>
    <t>10m Gewehr MixTeam</t>
  </si>
  <si>
    <t>10m Gewehr 3-Stellung</t>
  </si>
  <si>
    <t>Wettbewerb*</t>
  </si>
  <si>
    <t>*Wird automatisch gefüllt</t>
  </si>
  <si>
    <t>Herren I / Damen I</t>
  </si>
  <si>
    <t>Herren II / Damen II</t>
  </si>
  <si>
    <t>Herren III / Damen III</t>
  </si>
  <si>
    <t>Herren IV / Damen IV</t>
  </si>
  <si>
    <t>Klassenbezeichnung</t>
  </si>
  <si>
    <t>Klassen-Nr.</t>
  </si>
  <si>
    <t>Alter</t>
  </si>
  <si>
    <t>Jahrgang</t>
  </si>
  <si>
    <t>ab</t>
  </si>
  <si>
    <t>bis</t>
  </si>
  <si>
    <t>von</t>
  </si>
  <si>
    <t>Einteilung der Wettkampfklassen für Kugel- / Target Sprint- / Sommerbiathlon-Wettbewerbe</t>
  </si>
  <si>
    <t>Schüler I</t>
  </si>
  <si>
    <t>Schüler II</t>
  </si>
  <si>
    <t>Jugend m./w.</t>
  </si>
  <si>
    <t>Junioren I m./w.</t>
  </si>
  <si>
    <t>Junioren II m./w.</t>
  </si>
  <si>
    <t>Einteilung der Wettkampfklassen für Auflage-Wettbewerbe</t>
  </si>
  <si>
    <t>Schüler III</t>
  </si>
  <si>
    <t>Schüler IV</t>
  </si>
  <si>
    <t>Senioren 0 m./w.</t>
  </si>
  <si>
    <t>Senioren I</t>
  </si>
  <si>
    <t>Senioren II</t>
  </si>
  <si>
    <t>Senioren III</t>
  </si>
  <si>
    <t>Senioren IV</t>
  </si>
  <si>
    <t>Senioren V</t>
  </si>
  <si>
    <t>SV Tweelbäke</t>
  </si>
  <si>
    <t>SV Huntlosen</t>
  </si>
  <si>
    <t>SV Munderloh</t>
  </si>
  <si>
    <t>Wardenburger SV</t>
  </si>
  <si>
    <t>-</t>
  </si>
  <si>
    <t>d</t>
  </si>
  <si>
    <t>08.06.2010</t>
  </si>
  <si>
    <t>01.01.2010</t>
  </si>
  <si>
    <t>01.10.2010</t>
  </si>
  <si>
    <t>18.09.1989</t>
  </si>
  <si>
    <t>Klasse bei
Höhermeldung*</t>
  </si>
  <si>
    <t>Erhalt einer 
Auszeichnung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</si>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</sst>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49" fontId="1" fillId="0" borderId="3" xfId="0" applyNumberFormat="1" applyFont="1" applyBorder="1"/>
    <xf numFmtId="49" fontId="1" fillId="0" borderId="8" xfId="0" applyNumberFormat="1" applyFont="1" applyBorder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/>
    </xf>
    <xf numFmtId="49" fontId="2" fillId="0" borderId="0" xfId="0" applyNumberFormat="1" applyFont="1"/>
    <xf numFmtId="0" fontId="1" fillId="0" borderId="0" xfId="0" applyFont="1"/>
    <xf numFmtId="0" fontId="1" fillId="0" borderId="3" xfId="0" applyFont="1" applyBorder="1"/>
    <xf numFmtId="0" fontId="1" fillId="0" borderId="8" xfId="0" applyFont="1" applyBorder="1"/>
    <xf numFmtId="49" fontId="1" fillId="2" borderId="2" xfId="0" applyNumberFormat="1" applyFont="1" applyFill="1" applyBorder="1" applyAlignment="1">
      <alignment vertical="center"/>
    </xf>
    <xf numFmtId="49" fontId="1" fillId="0" borderId="9" xfId="0" applyNumberFormat="1" applyFont="1" applyBorder="1"/>
    <xf numFmtId="49" fontId="1" fillId="0" borderId="1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left"/>
    </xf>
    <xf numFmtId="49" fontId="1" fillId="2" borderId="7" xfId="0" applyNumberFormat="1" applyFont="1" applyFill="1" applyBorder="1"/>
    <xf numFmtId="49" fontId="1" fillId="0" borderId="11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0" borderId="13" xfId="0" applyNumberFormat="1" applyFont="1" applyBorder="1"/>
    <xf numFmtId="49" fontId="1" fillId="0" borderId="14" xfId="0" applyNumberFormat="1" applyFont="1" applyBorder="1"/>
    <xf numFmtId="0" fontId="1" fillId="0" borderId="14" xfId="0" applyFont="1" applyBorder="1"/>
    <xf numFmtId="49" fontId="1" fillId="0" borderId="15" xfId="0" applyNumberFormat="1" applyFont="1" applyBorder="1"/>
    <xf numFmtId="0" fontId="1" fillId="0" borderId="15" xfId="0" applyFont="1" applyBorder="1"/>
    <xf numFmtId="49" fontId="1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4" borderId="18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0" fillId="5" borderId="14" xfId="0" applyFill="1" applyBorder="1"/>
    <xf numFmtId="0" fontId="0" fillId="6" borderId="14" xfId="0" applyFill="1" applyBorder="1"/>
    <xf numFmtId="0" fontId="0" fillId="0" borderId="14" xfId="0" applyBorder="1"/>
    <xf numFmtId="0" fontId="6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Border="1"/>
    <xf numFmtId="49" fontId="1" fillId="0" borderId="19" xfId="0" applyNumberFormat="1" applyFont="1" applyBorder="1"/>
    <xf numFmtId="49" fontId="1" fillId="0" borderId="21" xfId="0" applyNumberFormat="1" applyFont="1" applyBorder="1"/>
    <xf numFmtId="49" fontId="1" fillId="0" borderId="17" xfId="0" applyNumberFormat="1" applyFont="1" applyBorder="1"/>
    <xf numFmtId="0" fontId="7" fillId="6" borderId="14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right"/>
    </xf>
    <xf numFmtId="49" fontId="1" fillId="7" borderId="0" xfId="0" applyNumberFormat="1" applyFont="1" applyFill="1"/>
    <xf numFmtId="0" fontId="1" fillId="7" borderId="0" xfId="0" applyFont="1" applyFill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7" borderId="0" xfId="0" applyFont="1" applyFill="1"/>
    <xf numFmtId="0" fontId="1" fillId="7" borderId="8" xfId="0" applyFont="1" applyFill="1" applyBorder="1"/>
    <xf numFmtId="0" fontId="1" fillId="7" borderId="15" xfId="0" applyFont="1" applyFill="1" applyBorder="1"/>
    <xf numFmtId="0" fontId="1" fillId="7" borderId="14" xfId="0" applyFont="1" applyFill="1" applyBorder="1"/>
    <xf numFmtId="49" fontId="1" fillId="8" borderId="3" xfId="0" applyNumberFormat="1" applyFont="1" applyFill="1" applyBorder="1"/>
    <xf numFmtId="49" fontId="1" fillId="8" borderId="0" xfId="0" applyNumberFormat="1" applyFont="1" applyFill="1"/>
    <xf numFmtId="49" fontId="1" fillId="8" borderId="8" xfId="0" applyNumberFormat="1" applyFont="1" applyFill="1" applyBorder="1"/>
    <xf numFmtId="49" fontId="1" fillId="8" borderId="15" xfId="0" applyNumberFormat="1" applyFont="1" applyFill="1" applyBorder="1"/>
    <xf numFmtId="49" fontId="1" fillId="8" borderId="14" xfId="0" applyNumberFormat="1" applyFont="1" applyFill="1" applyBorder="1"/>
    <xf numFmtId="49" fontId="4" fillId="0" borderId="1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49" fontId="2" fillId="4" borderId="0" xfId="0" applyNumberFormat="1" applyFont="1" applyFill="1" applyAlignment="1">
      <alignment horizontal="left"/>
    </xf>
    <xf numFmtId="49" fontId="2" fillId="4" borderId="6" xfId="0" applyNumberFormat="1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6" xfId="0" applyNumberFormat="1" applyFont="1" applyFill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49" fontId="1" fillId="4" borderId="1" xfId="0" applyNumberFormat="1" applyFont="1" applyFill="1" applyBorder="1" applyAlignment="1">
      <alignment vertical="center"/>
    </xf>
    <xf numFmtId="49" fontId="1" fillId="5" borderId="2" xfId="0" applyNumberFormat="1" applyFont="1" applyFill="1" applyBorder="1"/>
    <xf numFmtId="49" fontId="1" fillId="5" borderId="5" xfId="0" applyNumberFormat="1" applyFont="1" applyFill="1" applyBorder="1"/>
    <xf numFmtId="49" fontId="1" fillId="5" borderId="7" xfId="0" applyNumberFormat="1" applyFont="1" applyFill="1" applyBorder="1"/>
    <xf numFmtId="49" fontId="1" fillId="5" borderId="15" xfId="0" applyNumberFormat="1" applyFont="1" applyFill="1" applyBorder="1"/>
    <xf numFmtId="49" fontId="1" fillId="5" borderId="14" xfId="0" applyNumberFormat="1" applyFont="1" applyFill="1" applyBorder="1"/>
    <xf numFmtId="49" fontId="2" fillId="7" borderId="0" xfId="0" applyNumberFormat="1" applyFont="1" applyFill="1"/>
    <xf numFmtId="0" fontId="1" fillId="4" borderId="18" xfId="0" applyFont="1" applyFill="1" applyBorder="1" applyAlignment="1">
      <alignment vertical="center" wrapText="1"/>
    </xf>
    <xf numFmtId="49" fontId="1" fillId="9" borderId="22" xfId="0" applyNumberFormat="1" applyFont="1" applyFill="1" applyBorder="1" applyAlignment="1">
      <alignment vertical="center"/>
    </xf>
    <xf numFmtId="49" fontId="1" fillId="9" borderId="1" xfId="0" applyNumberFormat="1" applyFont="1" applyFill="1" applyBorder="1" applyAlignment="1">
      <alignment vertical="center" wrapText="1"/>
    </xf>
    <xf numFmtId="49" fontId="1" fillId="10" borderId="3" xfId="0" applyNumberFormat="1" applyFont="1" applyFill="1" applyBorder="1" applyAlignment="1">
      <alignment wrapText="1"/>
    </xf>
    <xf numFmtId="49" fontId="1" fillId="10" borderId="0" xfId="0" applyNumberFormat="1" applyFont="1" applyFill="1" applyAlignment="1">
      <alignment wrapText="1"/>
    </xf>
    <xf numFmtId="49" fontId="1" fillId="10" borderId="0" xfId="0" applyNumberFormat="1" applyFont="1" applyFill="1" applyAlignment="1">
      <alignment horizontal="left" wrapText="1"/>
    </xf>
    <xf numFmtId="49" fontId="1" fillId="10" borderId="8" xfId="0" applyNumberFormat="1" applyFont="1" applyFill="1" applyBorder="1" applyAlignment="1">
      <alignment wrapText="1"/>
    </xf>
    <xf numFmtId="49" fontId="1" fillId="10" borderId="20" xfId="0" applyNumberFormat="1" applyFont="1" applyFill="1" applyBorder="1" applyAlignment="1">
      <alignment wrapText="1"/>
    </xf>
    <xf numFmtId="49" fontId="1" fillId="10" borderId="19" xfId="0" applyNumberFormat="1" applyFont="1" applyFill="1" applyBorder="1" applyAlignment="1">
      <alignment wrapText="1"/>
    </xf>
    <xf numFmtId="49" fontId="1" fillId="10" borderId="23" xfId="0" applyNumberFormat="1" applyFont="1" applyFill="1" applyBorder="1" applyAlignment="1">
      <alignment horizontal="center"/>
    </xf>
    <xf numFmtId="49" fontId="1" fillId="10" borderId="24" xfId="0" applyNumberFormat="1" applyFont="1" applyFill="1" applyBorder="1" applyAlignment="1">
      <alignment horizontal="center"/>
    </xf>
    <xf numFmtId="49" fontId="1" fillId="10" borderId="25" xfId="0" applyNumberFormat="1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49" fontId="1" fillId="10" borderId="14" xfId="0" applyNumberFormat="1" applyFont="1" applyFill="1" applyBorder="1" applyAlignment="1">
      <alignment horizontal="center"/>
    </xf>
    <xf numFmtId="49" fontId="1" fillId="10" borderId="3" xfId="0" applyNumberFormat="1" applyFont="1" applyFill="1" applyBorder="1"/>
    <xf numFmtId="49" fontId="1" fillId="10" borderId="0" xfId="0" applyNumberFormat="1" applyFont="1" applyFill="1"/>
    <xf numFmtId="49" fontId="1" fillId="10" borderId="8" xfId="0" applyNumberFormat="1" applyFont="1" applyFill="1" applyBorder="1"/>
    <xf numFmtId="49" fontId="1" fillId="10" borderId="15" xfId="0" applyNumberFormat="1" applyFont="1" applyFill="1" applyBorder="1"/>
    <xf numFmtId="49" fontId="1" fillId="10" borderId="14" xfId="0" applyNumberFormat="1" applyFont="1" applyFill="1" applyBorder="1"/>
    <xf numFmtId="49" fontId="2" fillId="9" borderId="0" xfId="0" applyNumberFormat="1" applyFont="1" applyFill="1" applyAlignment="1">
      <alignment horizontal="left" vertical="center"/>
    </xf>
    <xf numFmtId="49" fontId="2" fillId="9" borderId="6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0D9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/Kugel-Abwicklung/Zeitplan-DL%202026.xlsx" TargetMode="External"/><Relationship Id="rId2" Type="http://schemas.openxmlformats.org/officeDocument/2006/relationships/externalLinkPath" Target="https://schuetzenbundhuntestrand.sharepoint.com/sites/gesamtsportleitung/Freigegebene%20Dokumente/General/Sport/Kreismeisterschaften/2026/Kugel-Abwicklung/Zeitplan-DL%202026.xlsx" TargetMode="External"/><Relationship Id="rId1" Type="http://schemas.openxmlformats.org/officeDocument/2006/relationships/externalLinkPath" Target="/sites/gesamtsportleitung/Freigegebene%20Dokumente/General/Sport/Kreismeisterschaften/2026/Kugel-Abwicklung/Zeitplan-D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einteilung"/>
      <sheetName val="Übersicht"/>
      <sheetName val="SPO-Nr."/>
      <sheetName val="Klassen"/>
      <sheetName val="Daten"/>
      <sheetName val="Schießzeiten"/>
      <sheetName val="Startzeiten"/>
      <sheetName val="Weitermeldung"/>
    </sheetNames>
    <sheetDataSet>
      <sheetData sheetId="0"/>
      <sheetData sheetId="1"/>
      <sheetData sheetId="2">
        <row r="1">
          <cell r="A1" t="str">
            <v>1.10.</v>
          </cell>
          <cell r="B1" t="str">
            <v>10m Gewehr</v>
          </cell>
        </row>
        <row r="2">
          <cell r="A2" t="str">
            <v>1.11.</v>
          </cell>
          <cell r="B2" t="str">
            <v>10m Gewehr Auflage</v>
          </cell>
        </row>
        <row r="3">
          <cell r="A3" t="str">
            <v>1.12.</v>
          </cell>
          <cell r="B3" t="str">
            <v>10m Gewehr MixTeam</v>
          </cell>
        </row>
        <row r="4">
          <cell r="A4" t="str">
            <v>1.20.</v>
          </cell>
          <cell r="B4" t="str">
            <v>10m Gewehr 3-Stellung</v>
          </cell>
        </row>
        <row r="5">
          <cell r="A5" t="str">
            <v>1.40.</v>
          </cell>
          <cell r="B5" t="str">
            <v>KK 3x20</v>
          </cell>
        </row>
        <row r="6">
          <cell r="A6" t="str">
            <v>1.41.</v>
          </cell>
          <cell r="B6" t="str">
            <v>KK-Gewehr 50 m Auflage</v>
          </cell>
        </row>
        <row r="7">
          <cell r="A7" t="str">
            <v>1.42.</v>
          </cell>
          <cell r="B7" t="str">
            <v xml:space="preserve">KK-Gewehr 50 m 30 Schuss </v>
          </cell>
        </row>
        <row r="8">
          <cell r="A8" t="str">
            <v>1.80.</v>
          </cell>
          <cell r="B8" t="str">
            <v>KK Liegendkampf</v>
          </cell>
        </row>
        <row r="9">
          <cell r="A9" t="str">
            <v>2.10.</v>
          </cell>
          <cell r="B9" t="str">
            <v>10m Luftpistole</v>
          </cell>
        </row>
        <row r="10">
          <cell r="A10" t="str">
            <v>2.11.</v>
          </cell>
          <cell r="B10" t="str">
            <v>10 m Luftpistole Auflage</v>
          </cell>
        </row>
        <row r="11">
          <cell r="A11" t="str">
            <v>2.12.</v>
          </cell>
          <cell r="B11" t="str">
            <v>10m Luftpistole MixTeam</v>
          </cell>
        </row>
        <row r="12">
          <cell r="A12" t="str">
            <v>2.40.</v>
          </cell>
          <cell r="B12" t="str">
            <v>25m Pistole</v>
          </cell>
        </row>
        <row r="13">
          <cell r="A13" t="str">
            <v>2.60.</v>
          </cell>
          <cell r="B13" t="str">
            <v>25m Standardpistole</v>
          </cell>
        </row>
        <row r="14">
          <cell r="A14" t="str">
            <v>6.10.</v>
          </cell>
          <cell r="B14" t="str">
            <v>Bogen im Feien Recurve</v>
          </cell>
        </row>
        <row r="15">
          <cell r="A15" t="str">
            <v>6.15.</v>
          </cell>
          <cell r="B15" t="str">
            <v>Bogen im Feien Compound</v>
          </cell>
        </row>
        <row r="16">
          <cell r="A16" t="str">
            <v>6.16.</v>
          </cell>
          <cell r="B16" t="str">
            <v>Bogen im Feien Blankbogen</v>
          </cell>
        </row>
        <row r="17">
          <cell r="A17" t="str">
            <v>6.20.</v>
          </cell>
          <cell r="B17" t="str">
            <v>Bogen Halle Recurve</v>
          </cell>
        </row>
        <row r="18">
          <cell r="A18" t="str">
            <v>6.25.</v>
          </cell>
          <cell r="B18" t="str">
            <v>Bogen Halle Compound</v>
          </cell>
        </row>
        <row r="19">
          <cell r="A19" t="str">
            <v>6.26.</v>
          </cell>
          <cell r="B19" t="str">
            <v>Bogen Halle Blankbogen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F20" sqref="F20"/>
    </sheetView>
  </sheetViews>
  <sheetFormatPr baseColWidth="10" defaultColWidth="11.3984375" defaultRowHeight="14.25" x14ac:dyDescent="0.45"/>
  <cols>
    <col min="1" max="1" width="10.1328125" style="1" bestFit="1" customWidth="1"/>
    <col min="2" max="2" width="32.73046875" style="1" customWidth="1"/>
    <col min="3" max="3" width="9.1328125" style="9" bestFit="1" customWidth="1"/>
    <col min="4" max="4" width="16.86328125" style="9" customWidth="1"/>
    <col min="5" max="5" width="14.59765625" style="1" bestFit="1" customWidth="1"/>
    <col min="6" max="6" width="11.3984375" style="1" customWidth="1"/>
    <col min="7" max="7" width="10.73046875" style="1" bestFit="1" customWidth="1"/>
    <col min="8" max="8" width="17.86328125" style="1" customWidth="1"/>
    <col min="9" max="9" width="6" style="1" bestFit="1" customWidth="1"/>
    <col min="10" max="10" width="5.59765625" style="1" bestFit="1" customWidth="1"/>
    <col min="11" max="12" width="6" style="1" bestFit="1" customWidth="1"/>
    <col min="13" max="20" width="5.59765625" style="1" bestFit="1" customWidth="1"/>
    <col min="21" max="21" width="15.1328125" style="1" bestFit="1" customWidth="1"/>
    <col min="22" max="22" width="13.73046875" style="1" bestFit="1" customWidth="1"/>
    <col min="23" max="23" width="14.3984375" style="1" bestFit="1" customWidth="1"/>
    <col min="24" max="24" width="16.265625" style="1" customWidth="1"/>
    <col min="25" max="25" width="38.265625" style="1" customWidth="1"/>
    <col min="26" max="26" width="14.59765625" style="1" customWidth="1"/>
    <col min="27" max="16384" width="11.3984375" style="1"/>
  </cols>
  <sheetData>
    <row r="1" spans="1:26" ht="14.65" thickBot="1" x14ac:dyDescent="0.5">
      <c r="A1" s="62" t="s">
        <v>0</v>
      </c>
      <c r="B1" s="63"/>
    </row>
    <row r="2" spans="1:26" x14ac:dyDescent="0.45">
      <c r="A2" s="64" t="s">
        <v>1</v>
      </c>
      <c r="B2" s="65"/>
      <c r="E2" s="12" t="s">
        <v>2</v>
      </c>
      <c r="F2" s="13"/>
      <c r="G2" s="14" t="s">
        <v>3</v>
      </c>
      <c r="H2" s="15" t="s">
        <v>4</v>
      </c>
      <c r="I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6" ht="14.65" thickBot="1" x14ac:dyDescent="0.5">
      <c r="A3" s="98" t="s">
        <v>5</v>
      </c>
      <c r="B3" s="99"/>
      <c r="E3" s="16" t="s">
        <v>6</v>
      </c>
      <c r="F3" s="17"/>
      <c r="G3" s="18" t="s">
        <v>7</v>
      </c>
      <c r="H3" s="19" t="s">
        <v>8</v>
      </c>
    </row>
    <row r="4" spans="1:26" x14ac:dyDescent="0.45">
      <c r="A4" s="66" t="s">
        <v>9</v>
      </c>
      <c r="B4" s="67"/>
    </row>
    <row r="5" spans="1:26" x14ac:dyDescent="0.45">
      <c r="A5" s="68" t="s">
        <v>10</v>
      </c>
      <c r="B5" s="69"/>
    </row>
    <row r="6" spans="1:26" ht="15" customHeight="1" x14ac:dyDescent="0.55000000000000004">
      <c r="B6" s="8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6" s="2" customFormat="1" ht="34.5" customHeight="1" thickBot="1" x14ac:dyDescent="0.5">
      <c r="A7" s="72" t="s">
        <v>11</v>
      </c>
      <c r="B7" s="30" t="s">
        <v>110</v>
      </c>
      <c r="C7" s="31" t="s">
        <v>12</v>
      </c>
      <c r="D7" s="79" t="s">
        <v>148</v>
      </c>
      <c r="E7" s="5" t="s">
        <v>13</v>
      </c>
      <c r="F7" s="5" t="s">
        <v>14</v>
      </c>
      <c r="G7" s="5" t="s">
        <v>15</v>
      </c>
      <c r="H7" s="5" t="s">
        <v>16</v>
      </c>
      <c r="I7" s="6" t="s">
        <v>17</v>
      </c>
      <c r="J7" s="6" t="s">
        <v>18</v>
      </c>
      <c r="K7" s="6" t="s">
        <v>19</v>
      </c>
      <c r="L7" s="6" t="s">
        <v>20</v>
      </c>
      <c r="M7" s="6" t="s">
        <v>21</v>
      </c>
      <c r="N7" s="6" t="s">
        <v>22</v>
      </c>
      <c r="O7" s="6" t="s">
        <v>23</v>
      </c>
      <c r="P7" s="6" t="s">
        <v>24</v>
      </c>
      <c r="Q7" s="6" t="s">
        <v>25</v>
      </c>
      <c r="R7" s="6" t="s">
        <v>26</v>
      </c>
      <c r="S7" s="6" t="s">
        <v>27</v>
      </c>
      <c r="T7" s="6" t="s">
        <v>28</v>
      </c>
      <c r="U7" s="40" t="s">
        <v>29</v>
      </c>
      <c r="V7" s="5" t="s">
        <v>30</v>
      </c>
      <c r="W7" s="81" t="s">
        <v>31</v>
      </c>
      <c r="X7" s="7" t="s">
        <v>32</v>
      </c>
      <c r="Y7" s="80" t="s">
        <v>73</v>
      </c>
      <c r="Z7" s="81" t="s">
        <v>149</v>
      </c>
    </row>
    <row r="8" spans="1:26" x14ac:dyDescent="0.45">
      <c r="A8" s="73" t="s">
        <v>33</v>
      </c>
      <c r="B8" s="52" t="str">
        <f>VLOOKUP(C8,'[1]SPO-Nr.'!$A$1:$B$19,2,FALSE)</f>
        <v>10m Gewehr Auflage</v>
      </c>
      <c r="C8" s="1" t="s">
        <v>75</v>
      </c>
      <c r="D8" s="48" cm="1">
        <f t="array" ref="D8">_xlfn.LET(
    _xlpm.gebJahr, YEAR(V8),
    _xlpm.geschlecht, G8,
    _xlpm.kennzahl, C8,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75</v>
      </c>
      <c r="E8" s="3" t="s">
        <v>34</v>
      </c>
      <c r="F8" s="3" t="s">
        <v>35</v>
      </c>
      <c r="G8" s="3" t="s">
        <v>36</v>
      </c>
      <c r="H8" s="3" t="s">
        <v>37</v>
      </c>
      <c r="I8" s="10">
        <v>101.1</v>
      </c>
      <c r="J8" s="10">
        <v>99.8</v>
      </c>
      <c r="K8" s="10">
        <v>103.5</v>
      </c>
      <c r="L8" s="10">
        <v>100.8</v>
      </c>
      <c r="M8" s="10"/>
      <c r="N8" s="10"/>
      <c r="O8" s="10"/>
      <c r="P8" s="10"/>
      <c r="Q8" s="10"/>
      <c r="R8" s="10"/>
      <c r="S8" s="10"/>
      <c r="T8" s="10"/>
      <c r="U8" s="25">
        <f t="shared" ref="U8" si="0">SUM(I8:N8)</f>
        <v>405.2</v>
      </c>
      <c r="V8" s="3" t="s">
        <v>38</v>
      </c>
      <c r="W8" s="93" t="s">
        <v>39</v>
      </c>
      <c r="X8" s="56"/>
      <c r="Y8" s="82"/>
      <c r="Z8" s="88"/>
    </row>
    <row r="9" spans="1:26" x14ac:dyDescent="0.45">
      <c r="A9" s="74" t="s">
        <v>40</v>
      </c>
      <c r="B9" s="52" t="str">
        <f>VLOOKUP(C9,'[1]SPO-Nr.'!$A$1:$B$19,2,FALSE)</f>
        <v>10m Gewehr</v>
      </c>
      <c r="C9" s="1" t="s">
        <v>41</v>
      </c>
      <c r="D9" s="48" cm="1">
        <f t="array" ref="D9">_xlfn.LET(
    _xlpm.gebJahr, YEAR(V9),
    _xlpm.geschlecht, G9,
    _xlpm.kennzahl, C9,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42</v>
      </c>
      <c r="E9" s="1" t="s">
        <v>42</v>
      </c>
      <c r="F9" s="1" t="s">
        <v>43</v>
      </c>
      <c r="G9" s="1" t="s">
        <v>44</v>
      </c>
      <c r="H9" s="1" t="s">
        <v>37</v>
      </c>
      <c r="I9" s="9">
        <v>85.5</v>
      </c>
      <c r="J9" s="9">
        <v>86.2</v>
      </c>
      <c r="K9" s="9">
        <v>90.4</v>
      </c>
      <c r="L9" s="9">
        <v>91.9</v>
      </c>
      <c r="M9" s="9"/>
      <c r="N9" s="9"/>
      <c r="O9" s="9"/>
      <c r="P9" s="9"/>
      <c r="Q9" s="9"/>
      <c r="R9" s="9"/>
      <c r="S9" s="9"/>
      <c r="T9" s="9"/>
      <c r="U9" s="26">
        <f>SUM(I9:N9)</f>
        <v>354</v>
      </c>
      <c r="V9" s="1" t="s">
        <v>144</v>
      </c>
      <c r="W9" s="94" t="s">
        <v>45</v>
      </c>
      <c r="X9" s="57" t="s">
        <v>46</v>
      </c>
      <c r="Y9" s="83"/>
      <c r="Z9" s="89" t="s">
        <v>150</v>
      </c>
    </row>
    <row r="10" spans="1:26" x14ac:dyDescent="0.45">
      <c r="A10" s="74" t="s">
        <v>47</v>
      </c>
      <c r="B10" s="52" t="str">
        <f>VLOOKUP(C10,'[1]SPO-Nr.'!$A$1:$B$19,2,FALSE)</f>
        <v>10m Gewehr</v>
      </c>
      <c r="C10" s="1" t="s">
        <v>41</v>
      </c>
      <c r="D10" s="48" cm="1">
        <f t="array" ref="D10">_xlfn.LET(
    _xlpm.gebJahr, YEAR(V10),
    _xlpm.geschlecht, G10,
    _xlpm.kennzahl, C10,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42</v>
      </c>
      <c r="E10" s="1" t="s">
        <v>48</v>
      </c>
      <c r="F10" s="1" t="s">
        <v>49</v>
      </c>
      <c r="G10" s="1" t="s">
        <v>44</v>
      </c>
      <c r="H10" s="1" t="s">
        <v>37</v>
      </c>
      <c r="I10" s="9">
        <v>91.3</v>
      </c>
      <c r="J10" s="9">
        <v>92.8</v>
      </c>
      <c r="K10" s="9">
        <v>92.4</v>
      </c>
      <c r="L10" s="9">
        <v>95.1</v>
      </c>
      <c r="M10" s="9"/>
      <c r="N10" s="9"/>
      <c r="O10" s="9"/>
      <c r="P10" s="9"/>
      <c r="Q10" s="9"/>
      <c r="R10" s="9"/>
      <c r="S10" s="9"/>
      <c r="T10" s="9"/>
      <c r="U10" s="26">
        <f t="shared" ref="U10:U11" si="1">SUM(I10:N10)</f>
        <v>371.6</v>
      </c>
      <c r="V10" s="1" t="s">
        <v>145</v>
      </c>
      <c r="W10" s="94" t="s">
        <v>50</v>
      </c>
      <c r="X10" s="57" t="s">
        <v>46</v>
      </c>
      <c r="Y10" s="84" t="s">
        <v>74</v>
      </c>
      <c r="Z10" s="89" t="s">
        <v>150</v>
      </c>
    </row>
    <row r="11" spans="1:26" x14ac:dyDescent="0.45">
      <c r="A11" s="74" t="s">
        <v>51</v>
      </c>
      <c r="B11" s="52" t="str">
        <f>VLOOKUP(C11,'[1]SPO-Nr.'!$A$1:$B$19,2,FALSE)</f>
        <v>10m Gewehr</v>
      </c>
      <c r="C11" s="1" t="s">
        <v>41</v>
      </c>
      <c r="D11" s="48" cm="1">
        <f t="array" ref="D11">_xlfn.LET(
    _xlpm.gebJahr, YEAR(V11),
    _xlpm.geschlecht, G11,
    _xlpm.kennzahl, C11,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42</v>
      </c>
      <c r="E11" s="1" t="s">
        <v>52</v>
      </c>
      <c r="F11" s="1" t="s">
        <v>53</v>
      </c>
      <c r="G11" s="1" t="s">
        <v>44</v>
      </c>
      <c r="H11" s="1" t="s">
        <v>37</v>
      </c>
      <c r="I11" s="9">
        <v>98.2</v>
      </c>
      <c r="J11" s="9">
        <v>89.3</v>
      </c>
      <c r="K11" s="9">
        <v>96.5</v>
      </c>
      <c r="L11" s="9">
        <v>97.7</v>
      </c>
      <c r="M11" s="9"/>
      <c r="N11" s="9"/>
      <c r="O11" s="9"/>
      <c r="P11" s="9"/>
      <c r="Q11" s="9"/>
      <c r="R11" s="9"/>
      <c r="S11" s="9"/>
      <c r="T11" s="9"/>
      <c r="U11" s="26">
        <f t="shared" si="1"/>
        <v>381.7</v>
      </c>
      <c r="V11" s="1" t="s">
        <v>146</v>
      </c>
      <c r="W11" s="94" t="s">
        <v>54</v>
      </c>
      <c r="X11" s="57" t="s">
        <v>46</v>
      </c>
      <c r="Y11" s="84"/>
      <c r="Z11" s="89"/>
    </row>
    <row r="12" spans="1:26" ht="14.65" thickBot="1" x14ac:dyDescent="0.5">
      <c r="A12" s="75" t="s">
        <v>55</v>
      </c>
      <c r="B12" s="53" t="str">
        <f>VLOOKUP(C12,'[1]SPO-Nr.'!$A$1:$B$19,2,FALSE)</f>
        <v>25m Standardpistole</v>
      </c>
      <c r="C12" s="4" t="s">
        <v>92</v>
      </c>
      <c r="D12" s="49" cm="1">
        <f t="array" ref="D12">_xlfn.LET(
    _xlpm.gebJahr, YEAR(V12),
    _xlpm.geschlecht, G12,
    _xlpm.kennzahl, C12,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11</v>
      </c>
      <c r="E12" s="4" t="s">
        <v>57</v>
      </c>
      <c r="F12" s="4" t="s">
        <v>58</v>
      </c>
      <c r="G12" s="4" t="s">
        <v>36</v>
      </c>
      <c r="H12" s="4" t="s">
        <v>138</v>
      </c>
      <c r="I12" s="11">
        <v>48</v>
      </c>
      <c r="J12" s="11">
        <v>47</v>
      </c>
      <c r="K12" s="11">
        <v>48</v>
      </c>
      <c r="L12" s="11">
        <v>49</v>
      </c>
      <c r="M12" s="11">
        <v>50</v>
      </c>
      <c r="N12" s="11">
        <v>47</v>
      </c>
      <c r="O12" s="11">
        <v>42</v>
      </c>
      <c r="P12" s="11">
        <v>43</v>
      </c>
      <c r="Q12" s="11">
        <v>42</v>
      </c>
      <c r="R12" s="11">
        <v>41</v>
      </c>
      <c r="S12" s="11">
        <v>43</v>
      </c>
      <c r="T12" s="11">
        <v>44</v>
      </c>
      <c r="U12" s="27">
        <f>SUM(I12:T12)</f>
        <v>544</v>
      </c>
      <c r="V12" s="4" t="s">
        <v>147</v>
      </c>
      <c r="W12" s="95" t="s">
        <v>60</v>
      </c>
      <c r="X12" s="58"/>
      <c r="Y12" s="85"/>
      <c r="Z12" s="90" t="s">
        <v>150</v>
      </c>
    </row>
    <row r="13" spans="1:26" x14ac:dyDescent="0.45">
      <c r="A13" s="76" t="s">
        <v>61</v>
      </c>
      <c r="B13" s="54" t="str">
        <f>VLOOKUP(C13,'[1]SPO-Nr.'!$A$1:$B$19,2,FALSE)</f>
        <v>10m Gewehr</v>
      </c>
      <c r="C13" s="41" t="s">
        <v>41</v>
      </c>
      <c r="D13" s="50" cm="1">
        <f t="array" ref="D13">_xlfn.LET(
    _xlpm.gebJahr, YEAR(V13),
    _xlpm.geschlecht, G13,
    _xlpm.kennzahl, C13,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3" s="43"/>
      <c r="F13" s="22"/>
      <c r="G13" s="22" t="s">
        <v>142</v>
      </c>
      <c r="H13" s="22" t="s">
        <v>142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8">
        <f t="shared" ref="U13:U25" si="2">SUM(I13:T13)</f>
        <v>0</v>
      </c>
      <c r="V13" s="22"/>
      <c r="W13" s="96"/>
      <c r="X13" s="59"/>
      <c r="Y13" s="86"/>
      <c r="Z13" s="91"/>
    </row>
    <row r="14" spans="1:26" x14ac:dyDescent="0.45">
      <c r="A14" s="77" t="s">
        <v>62</v>
      </c>
      <c r="B14" s="55" t="str">
        <f>VLOOKUP(C14,'[1]SPO-Nr.'!$A$1:$B$19,2,FALSE)</f>
        <v>10m Gewehr</v>
      </c>
      <c r="C14" s="42" t="s">
        <v>41</v>
      </c>
      <c r="D14" s="51" cm="1">
        <f t="array" ref="D14">_xlfn.LET(
    _xlpm.gebJahr, YEAR(V14),
    _xlpm.geschlecht, G14,
    _xlpm.kennzahl, C14,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4" s="44"/>
      <c r="F14" s="20"/>
      <c r="G14" s="22" t="s">
        <v>142</v>
      </c>
      <c r="H14" s="22" t="s">
        <v>142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9">
        <f t="shared" si="2"/>
        <v>0</v>
      </c>
      <c r="V14" s="20"/>
      <c r="W14" s="97"/>
      <c r="X14" s="60"/>
      <c r="Y14" s="87"/>
      <c r="Z14" s="92"/>
    </row>
    <row r="15" spans="1:26" x14ac:dyDescent="0.45">
      <c r="A15" s="77" t="s">
        <v>63</v>
      </c>
      <c r="B15" s="55" t="str">
        <f>VLOOKUP(C15,'[1]SPO-Nr.'!$A$1:$B$19,2,FALSE)</f>
        <v>10m Gewehr</v>
      </c>
      <c r="C15" s="42" t="s">
        <v>41</v>
      </c>
      <c r="D15" s="51" cm="1">
        <f t="array" ref="D15">_xlfn.LET(
    _xlpm.gebJahr, YEAR(V15),
    _xlpm.geschlecht, G15,
    _xlpm.kennzahl, C15,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5" s="44"/>
      <c r="F15" s="20"/>
      <c r="G15" s="22" t="s">
        <v>142</v>
      </c>
      <c r="H15" s="22" t="s">
        <v>142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9">
        <f t="shared" si="2"/>
        <v>0</v>
      </c>
      <c r="V15" s="20"/>
      <c r="W15" s="97"/>
      <c r="X15" s="60"/>
      <c r="Y15" s="87"/>
      <c r="Z15" s="92"/>
    </row>
    <row r="16" spans="1:26" x14ac:dyDescent="0.45">
      <c r="A16" s="77" t="s">
        <v>64</v>
      </c>
      <c r="B16" s="55" t="str">
        <f>VLOOKUP(C16,'[1]SPO-Nr.'!$A$1:$B$19,2,FALSE)</f>
        <v>10m Gewehr</v>
      </c>
      <c r="C16" s="42" t="s">
        <v>41</v>
      </c>
      <c r="D16" s="51" cm="1">
        <f t="array" ref="D16">_xlfn.LET(
    _xlpm.gebJahr, YEAR(V16),
    _xlpm.geschlecht, G16,
    _xlpm.kennzahl, C16,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6" s="44"/>
      <c r="F16" s="20"/>
      <c r="G16" s="22" t="s">
        <v>142</v>
      </c>
      <c r="H16" s="22" t="s">
        <v>142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9">
        <f t="shared" si="2"/>
        <v>0</v>
      </c>
      <c r="V16" s="20"/>
      <c r="W16" s="97"/>
      <c r="X16" s="60"/>
      <c r="Y16" s="87"/>
      <c r="Z16" s="92"/>
    </row>
    <row r="17" spans="1:26" x14ac:dyDescent="0.45">
      <c r="A17" s="77" t="s">
        <v>65</v>
      </c>
      <c r="B17" s="55" t="str">
        <f>VLOOKUP(C17,'[1]SPO-Nr.'!$A$1:$B$19,2,FALSE)</f>
        <v>10m Gewehr</v>
      </c>
      <c r="C17" s="42" t="s">
        <v>41</v>
      </c>
      <c r="D17" s="51" cm="1">
        <f t="array" ref="D17">_xlfn.LET(
    _xlpm.gebJahr, YEAR(V17),
    _xlpm.geschlecht, G17,
    _xlpm.kennzahl, C17,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7" s="44"/>
      <c r="F17" s="20"/>
      <c r="G17" s="22" t="s">
        <v>142</v>
      </c>
      <c r="H17" s="22" t="s">
        <v>142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9">
        <f t="shared" si="2"/>
        <v>0</v>
      </c>
      <c r="V17" s="20"/>
      <c r="W17" s="97"/>
      <c r="X17" s="60"/>
      <c r="Y17" s="87"/>
      <c r="Z17" s="92"/>
    </row>
    <row r="18" spans="1:26" x14ac:dyDescent="0.45">
      <c r="A18" s="77" t="s">
        <v>66</v>
      </c>
      <c r="B18" s="55" t="str">
        <f>VLOOKUP(C18,'[1]SPO-Nr.'!$A$1:$B$19,2,FALSE)</f>
        <v>10m Gewehr</v>
      </c>
      <c r="C18" s="42" t="s">
        <v>41</v>
      </c>
      <c r="D18" s="51" cm="1">
        <f t="array" ref="D18">_xlfn.LET(
    _xlpm.gebJahr, YEAR(V18),
    _xlpm.geschlecht, G18,
    _xlpm.kennzahl, C18,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8" s="44"/>
      <c r="F18" s="20"/>
      <c r="G18" s="22" t="s">
        <v>142</v>
      </c>
      <c r="H18" s="22" t="s">
        <v>142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9">
        <f t="shared" si="2"/>
        <v>0</v>
      </c>
      <c r="V18" s="20"/>
      <c r="W18" s="97"/>
      <c r="X18" s="60"/>
      <c r="Y18" s="87"/>
      <c r="Z18" s="92"/>
    </row>
    <row r="19" spans="1:26" x14ac:dyDescent="0.45">
      <c r="A19" s="77" t="s">
        <v>67</v>
      </c>
      <c r="B19" s="55" t="str">
        <f>VLOOKUP(C19,'[1]SPO-Nr.'!$A$1:$B$19,2,FALSE)</f>
        <v>10m Gewehr</v>
      </c>
      <c r="C19" s="42" t="s">
        <v>41</v>
      </c>
      <c r="D19" s="51" cm="1">
        <f t="array" ref="D19">_xlfn.LET(
    _xlpm.gebJahr, YEAR(V19),
    _xlpm.geschlecht, G19,
    _xlpm.kennzahl, C19,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19" s="44"/>
      <c r="F19" s="20"/>
      <c r="G19" s="22" t="s">
        <v>142</v>
      </c>
      <c r="H19" s="22" t="s">
        <v>142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9">
        <f t="shared" si="2"/>
        <v>0</v>
      </c>
      <c r="V19" s="20"/>
      <c r="W19" s="97"/>
      <c r="X19" s="60"/>
      <c r="Y19" s="87"/>
      <c r="Z19" s="92"/>
    </row>
    <row r="20" spans="1:26" x14ac:dyDescent="0.45">
      <c r="A20" s="77" t="s">
        <v>68</v>
      </c>
      <c r="B20" s="55" t="str">
        <f>VLOOKUP(C20,'[1]SPO-Nr.'!$A$1:$B$19,2,FALSE)</f>
        <v>10m Gewehr</v>
      </c>
      <c r="C20" s="42" t="s">
        <v>41</v>
      </c>
      <c r="D20" s="51" cm="1">
        <f t="array" ref="D20">_xlfn.LET(
    _xlpm.gebJahr, YEAR(V20),
    _xlpm.geschlecht, G20,
    _xlpm.kennzahl, C20,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0" s="44"/>
      <c r="F20" s="20"/>
      <c r="G20" s="22" t="s">
        <v>142</v>
      </c>
      <c r="H20" s="22" t="s">
        <v>142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9">
        <f t="shared" si="2"/>
        <v>0</v>
      </c>
      <c r="V20" s="20"/>
      <c r="W20" s="97"/>
      <c r="X20" s="60"/>
      <c r="Y20" s="87"/>
      <c r="Z20" s="92"/>
    </row>
    <row r="21" spans="1:26" x14ac:dyDescent="0.45">
      <c r="A21" s="77" t="s">
        <v>69</v>
      </c>
      <c r="B21" s="55" t="str">
        <f>VLOOKUP(C21,'[1]SPO-Nr.'!$A$1:$B$19,2,FALSE)</f>
        <v>10m Gewehr</v>
      </c>
      <c r="C21" s="42" t="s">
        <v>41</v>
      </c>
      <c r="D21" s="51" cm="1">
        <f t="array" ref="D21">_xlfn.LET(
    _xlpm.gebJahr, YEAR(V21),
    _xlpm.geschlecht, G21,
    _xlpm.kennzahl, C21,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1" s="44"/>
      <c r="F21" s="20"/>
      <c r="G21" s="22" t="s">
        <v>142</v>
      </c>
      <c r="H21" s="22" t="s">
        <v>142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9">
        <f t="shared" si="2"/>
        <v>0</v>
      </c>
      <c r="V21" s="20"/>
      <c r="W21" s="97"/>
      <c r="X21" s="60"/>
      <c r="Y21" s="87"/>
      <c r="Z21" s="92"/>
    </row>
    <row r="22" spans="1:26" x14ac:dyDescent="0.45">
      <c r="A22" s="77" t="s">
        <v>4</v>
      </c>
      <c r="B22" s="55" t="str">
        <f>VLOOKUP(C22,'[1]SPO-Nr.'!$A$1:$B$19,2,FALSE)</f>
        <v>10m Gewehr</v>
      </c>
      <c r="C22" s="42" t="s">
        <v>41</v>
      </c>
      <c r="D22" s="51" cm="1">
        <f t="array" ref="D22">_xlfn.LET(
    _xlpm.gebJahr, YEAR(V22),
    _xlpm.geschlecht, G22,
    _xlpm.kennzahl, C22,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2" s="44"/>
      <c r="F22" s="20"/>
      <c r="G22" s="22" t="s">
        <v>142</v>
      </c>
      <c r="H22" s="22" t="s">
        <v>142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9">
        <f t="shared" si="2"/>
        <v>0</v>
      </c>
      <c r="V22" s="20"/>
      <c r="W22" s="97"/>
      <c r="X22" s="60"/>
      <c r="Y22" s="87"/>
      <c r="Z22" s="92"/>
    </row>
    <row r="23" spans="1:26" x14ac:dyDescent="0.45">
      <c r="A23" s="77" t="s">
        <v>70</v>
      </c>
      <c r="B23" s="55" t="str">
        <f>VLOOKUP(C23,'[1]SPO-Nr.'!$A$1:$B$19,2,FALSE)</f>
        <v>10m Gewehr</v>
      </c>
      <c r="C23" s="42" t="s">
        <v>41</v>
      </c>
      <c r="D23" s="51" cm="1">
        <f t="array" ref="D23">_xlfn.LET(
    _xlpm.gebJahr, YEAR(V23),
    _xlpm.geschlecht, G23,
    _xlpm.kennzahl, C23,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3" s="44"/>
      <c r="F23" s="20"/>
      <c r="G23" s="22" t="s">
        <v>142</v>
      </c>
      <c r="H23" s="22" t="s">
        <v>142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9">
        <f t="shared" si="2"/>
        <v>0</v>
      </c>
      <c r="V23" s="20"/>
      <c r="W23" s="97"/>
      <c r="X23" s="60"/>
      <c r="Y23" s="87"/>
      <c r="Z23" s="92"/>
    </row>
    <row r="24" spans="1:26" x14ac:dyDescent="0.45">
      <c r="A24" s="77" t="s">
        <v>71</v>
      </c>
      <c r="B24" s="55" t="str">
        <f>VLOOKUP(C24,'[1]SPO-Nr.'!$A$1:$B$19,2,FALSE)</f>
        <v>10m Gewehr</v>
      </c>
      <c r="C24" s="42" t="s">
        <v>41</v>
      </c>
      <c r="D24" s="51" cm="1">
        <f t="array" ref="D24">_xlfn.LET(
    _xlpm.gebJahr, YEAR(V24),
    _xlpm.geschlecht, G24,
    _xlpm.kennzahl, C24,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4" s="44"/>
      <c r="F24" s="20"/>
      <c r="G24" s="22" t="s">
        <v>142</v>
      </c>
      <c r="H24" s="22" t="s">
        <v>142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9">
        <f t="shared" si="2"/>
        <v>0</v>
      </c>
      <c r="V24" s="20"/>
      <c r="W24" s="97"/>
      <c r="X24" s="60"/>
      <c r="Y24" s="87"/>
      <c r="Z24" s="92"/>
    </row>
    <row r="25" spans="1:26" x14ac:dyDescent="0.45">
      <c r="A25" s="77" t="s">
        <v>72</v>
      </c>
      <c r="B25" s="55" t="str">
        <f>VLOOKUP(C25,'[1]SPO-Nr.'!$A$1:$B$19,2,FALSE)</f>
        <v>10m Gewehr</v>
      </c>
      <c r="C25" s="42" t="s">
        <v>41</v>
      </c>
      <c r="D25" s="51" cm="1">
        <f t="array" ref="D25">_xlfn.LET(
    _xlpm.gebJahr, YEAR(V25),
    _xlpm.geschlecht, G25,
    _xlpm.kennzahl, C25,
    _xlpm.tabelle, IF(ISNUMBER(SEARCH(".11", _xlpm.kennzahl)),Klassen!$A$19:$G$26,Klassen!$A$5:$G$13),
    _xlpm.jahrgangVon, INDEX(_xlpm.tabelle,,6),
    _xlpm.jahrgangBis, INDEX(_xlpm.tabelle,,7),
    _xlpm.klassenNrSpalte, IF(_xlpm.geschlecht="m", 2, 3),
    _xlpm.passendeZeile, _xlfn.XMATCH(1, (_xlpm.gebJahr&lt;=_xlpm.jahrgangVon)*(_xlpm.gebJahr&gt;=_xlpm.jahrgangBis), 0),
    _xlpm.klassenNr, INDEX(_xlpm.tabelle, _xlpm.passendeZeile, _xlpm.klassenNrSpalte),
    _xlpm.klassenNr
)</f>
        <v>17</v>
      </c>
      <c r="E25" s="44"/>
      <c r="F25" s="20"/>
      <c r="G25" s="22" t="s">
        <v>142</v>
      </c>
      <c r="H25" s="22" t="s">
        <v>142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9">
        <f t="shared" si="2"/>
        <v>0</v>
      </c>
      <c r="V25" s="20"/>
      <c r="W25" s="97"/>
      <c r="X25" s="60"/>
      <c r="Y25" s="87"/>
      <c r="Z25" s="92"/>
    </row>
    <row r="26" spans="1:26" x14ac:dyDescent="0.45">
      <c r="B26" s="9"/>
    </row>
    <row r="28" spans="1:26" x14ac:dyDescent="0.45">
      <c r="A28" s="78" t="s">
        <v>111</v>
      </c>
      <c r="B28" s="47"/>
    </row>
  </sheetData>
  <mergeCells count="7">
    <mergeCell ref="Y10:Y11"/>
    <mergeCell ref="I6:U6"/>
    <mergeCell ref="A1:B1"/>
    <mergeCell ref="A2:B2"/>
    <mergeCell ref="A3:B3"/>
    <mergeCell ref="A4:B4"/>
    <mergeCell ref="A5:B5"/>
  </mergeCells>
  <phoneticPr fontId="3" type="noConversion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1871999-5841-4DFA-8EB0-43340F669533}">
          <x14:formula1>
            <xm:f>Daten!$A$1:$A$7</xm:f>
          </x14:formula1>
          <xm:sqref>H8:H25</xm:sqref>
        </x14:dataValidation>
        <x14:dataValidation type="list" allowBlank="1" showInputMessage="1" showErrorMessage="1" xr:uid="{CF37C15E-1036-4503-B310-E09F5A47FD75}">
          <x14:formula1>
            <xm:f>Daten!$B$1:$B$4</xm:f>
          </x14:formula1>
          <xm:sqref>G8:G25</xm:sqref>
        </x14:dataValidation>
        <x14:dataValidation type="list" errorStyle="information" allowBlank="1" showInputMessage="1" xr:uid="{B821CA04-D71C-4639-AE90-CDBCC4C742FE}">
          <x14:formula1>
            <xm:f>'https://schuetzenbundhuntestrand.sharepoint.com/sites/gesamtsportleitung/Freigegebene Dokumente/General/Sport/Kreismeisterschaften/2026/Kugel-Abwicklung/[Zeitplan-DL 2026.xlsx]SPO-Nr.'!#REF!</xm:f>
          </x14:formula1>
          <xm:sqref>C8:C25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153B-10F7-4179-AD29-321D0E25878C}">
  <dimension ref="A1:B19"/>
  <sheetViews>
    <sheetView workbookViewId="0">
      <selection activeCell="C27" sqref="C27"/>
    </sheetView>
  </sheetViews>
  <sheetFormatPr baseColWidth="10" defaultRowHeight="14.25" x14ac:dyDescent="0.45"/>
  <cols>
    <col min="2" max="2" width="26.59765625" bestFit="1" customWidth="1"/>
  </cols>
  <sheetData>
    <row r="1" spans="1:2" x14ac:dyDescent="0.45">
      <c r="A1" t="s">
        <v>41</v>
      </c>
      <c r="B1" t="s">
        <v>106</v>
      </c>
    </row>
    <row r="2" spans="1:2" x14ac:dyDescent="0.45">
      <c r="A2" t="s">
        <v>75</v>
      </c>
      <c r="B2" t="s">
        <v>107</v>
      </c>
    </row>
    <row r="3" spans="1:2" x14ac:dyDescent="0.45">
      <c r="A3" t="s">
        <v>76</v>
      </c>
      <c r="B3" t="s">
        <v>108</v>
      </c>
    </row>
    <row r="4" spans="1:2" x14ac:dyDescent="0.45">
      <c r="A4" t="s">
        <v>77</v>
      </c>
      <c r="B4" t="s">
        <v>109</v>
      </c>
    </row>
    <row r="5" spans="1:2" x14ac:dyDescent="0.45">
      <c r="A5" t="s">
        <v>78</v>
      </c>
      <c r="B5" t="s">
        <v>79</v>
      </c>
    </row>
    <row r="6" spans="1:2" x14ac:dyDescent="0.45">
      <c r="A6" t="s">
        <v>3</v>
      </c>
      <c r="B6" t="s">
        <v>80</v>
      </c>
    </row>
    <row r="7" spans="1:2" x14ac:dyDescent="0.45">
      <c r="A7" t="s">
        <v>81</v>
      </c>
      <c r="B7" t="s">
        <v>82</v>
      </c>
    </row>
    <row r="8" spans="1:2" x14ac:dyDescent="0.45">
      <c r="A8" t="s">
        <v>83</v>
      </c>
      <c r="B8" t="s">
        <v>84</v>
      </c>
    </row>
    <row r="9" spans="1:2" x14ac:dyDescent="0.45">
      <c r="A9" t="s">
        <v>85</v>
      </c>
      <c r="B9" t="s">
        <v>86</v>
      </c>
    </row>
    <row r="10" spans="1:2" x14ac:dyDescent="0.45">
      <c r="A10" t="s">
        <v>87</v>
      </c>
      <c r="B10" t="s">
        <v>88</v>
      </c>
    </row>
    <row r="11" spans="1:2" x14ac:dyDescent="0.45">
      <c r="A11" t="s">
        <v>89</v>
      </c>
      <c r="B11" t="s">
        <v>90</v>
      </c>
    </row>
    <row r="12" spans="1:2" x14ac:dyDescent="0.45">
      <c r="A12" t="s">
        <v>56</v>
      </c>
      <c r="B12" t="s">
        <v>91</v>
      </c>
    </row>
    <row r="13" spans="1:2" x14ac:dyDescent="0.45">
      <c r="A13" t="s">
        <v>92</v>
      </c>
      <c r="B13" t="s">
        <v>93</v>
      </c>
    </row>
    <row r="14" spans="1:2" x14ac:dyDescent="0.45">
      <c r="A14" t="s">
        <v>94</v>
      </c>
      <c r="B14" t="s">
        <v>95</v>
      </c>
    </row>
    <row r="15" spans="1:2" x14ac:dyDescent="0.45">
      <c r="A15" t="s">
        <v>96</v>
      </c>
      <c r="B15" t="s">
        <v>97</v>
      </c>
    </row>
    <row r="16" spans="1:2" x14ac:dyDescent="0.45">
      <c r="A16" t="s">
        <v>98</v>
      </c>
      <c r="B16" t="s">
        <v>99</v>
      </c>
    </row>
    <row r="17" spans="1:2" x14ac:dyDescent="0.45">
      <c r="A17" t="s">
        <v>100</v>
      </c>
      <c r="B17" t="s">
        <v>101</v>
      </c>
    </row>
    <row r="18" spans="1:2" x14ac:dyDescent="0.45">
      <c r="A18" t="s">
        <v>102</v>
      </c>
      <c r="B18" t="s">
        <v>103</v>
      </c>
    </row>
    <row r="19" spans="1:2" x14ac:dyDescent="0.45">
      <c r="A19" t="s">
        <v>104</v>
      </c>
      <c r="B19" t="s">
        <v>105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B98C-2249-4E7D-A447-F111CAC19524}">
  <dimension ref="A1:I28"/>
  <sheetViews>
    <sheetView workbookViewId="0">
      <selection activeCell="C15" sqref="C15"/>
    </sheetView>
  </sheetViews>
  <sheetFormatPr baseColWidth="10" defaultRowHeight="14.25" x14ac:dyDescent="0.45"/>
  <cols>
    <col min="1" max="1" width="19.86328125" bestFit="1" customWidth="1"/>
    <col min="8" max="8" width="30.1328125" bestFit="1" customWidth="1"/>
  </cols>
  <sheetData>
    <row r="1" spans="1:9" x14ac:dyDescent="0.45">
      <c r="A1" s="35">
        <v>2027</v>
      </c>
    </row>
    <row r="2" spans="1:9" x14ac:dyDescent="0.45">
      <c r="A2" s="39" t="s">
        <v>123</v>
      </c>
      <c r="B2" s="39"/>
      <c r="C2" s="39"/>
      <c r="D2" s="39"/>
      <c r="E2" s="39"/>
      <c r="F2" s="39"/>
      <c r="G2" s="39"/>
      <c r="H2" s="39"/>
      <c r="I2" s="39"/>
    </row>
    <row r="3" spans="1:9" x14ac:dyDescent="0.45">
      <c r="A3" s="70" t="s">
        <v>116</v>
      </c>
      <c r="B3" s="71" t="s">
        <v>117</v>
      </c>
      <c r="C3" s="71"/>
      <c r="D3" s="71" t="s">
        <v>118</v>
      </c>
      <c r="E3" s="71"/>
      <c r="F3" s="71" t="s">
        <v>119</v>
      </c>
      <c r="G3" s="71"/>
      <c r="H3" s="37"/>
      <c r="I3" s="38"/>
    </row>
    <row r="4" spans="1:9" x14ac:dyDescent="0.45">
      <c r="A4" s="70"/>
      <c r="B4" s="34" t="s">
        <v>44</v>
      </c>
      <c r="C4" s="34" t="s">
        <v>36</v>
      </c>
      <c r="D4" s="34" t="s">
        <v>120</v>
      </c>
      <c r="E4" s="34" t="s">
        <v>121</v>
      </c>
      <c r="F4" s="34" t="s">
        <v>122</v>
      </c>
      <c r="G4" s="34" t="s">
        <v>121</v>
      </c>
      <c r="H4" s="37"/>
      <c r="I4" s="38"/>
    </row>
    <row r="5" spans="1:9" x14ac:dyDescent="0.45">
      <c r="A5" s="32" t="s">
        <v>112</v>
      </c>
      <c r="B5" s="32">
        <v>10</v>
      </c>
      <c r="C5" s="32">
        <f>B5+1</f>
        <v>11</v>
      </c>
      <c r="D5" s="32">
        <v>21</v>
      </c>
      <c r="E5" s="32">
        <v>40</v>
      </c>
      <c r="F5" s="32">
        <f>$A$1-D5</f>
        <v>2006</v>
      </c>
      <c r="G5" s="32">
        <f>$A$1-E5</f>
        <v>1987</v>
      </c>
      <c r="H5" s="36"/>
    </row>
    <row r="6" spans="1:9" x14ac:dyDescent="0.45">
      <c r="A6" s="32" t="s">
        <v>113</v>
      </c>
      <c r="B6" s="32">
        <v>12</v>
      </c>
      <c r="C6" s="32">
        <f>B6+1</f>
        <v>13</v>
      </c>
      <c r="D6" s="32">
        <v>41</v>
      </c>
      <c r="E6" s="32">
        <v>50</v>
      </c>
      <c r="F6" s="32">
        <f t="shared" ref="F6:F13" si="0">$A$1-D6</f>
        <v>1986</v>
      </c>
      <c r="G6" s="32">
        <f t="shared" ref="G6:G7" si="1">$A$1-E6</f>
        <v>1977</v>
      </c>
      <c r="H6" s="36"/>
    </row>
    <row r="7" spans="1:9" x14ac:dyDescent="0.45">
      <c r="A7" s="33" t="s">
        <v>114</v>
      </c>
      <c r="B7" s="33">
        <v>14</v>
      </c>
      <c r="C7" s="33">
        <f t="shared" ref="C7:C13" si="2">B7+1</f>
        <v>15</v>
      </c>
      <c r="D7" s="33">
        <v>51</v>
      </c>
      <c r="E7" s="33">
        <v>60</v>
      </c>
      <c r="F7" s="33">
        <f t="shared" si="0"/>
        <v>1976</v>
      </c>
      <c r="G7" s="33">
        <f t="shared" si="1"/>
        <v>1967</v>
      </c>
      <c r="H7" s="36"/>
    </row>
    <row r="8" spans="1:9" x14ac:dyDescent="0.45">
      <c r="A8" s="33" t="s">
        <v>115</v>
      </c>
      <c r="B8" s="33">
        <v>16</v>
      </c>
      <c r="C8" s="33">
        <f t="shared" si="2"/>
        <v>17</v>
      </c>
      <c r="D8" s="33">
        <v>61</v>
      </c>
      <c r="E8" s="45">
        <v>110</v>
      </c>
      <c r="F8" s="33">
        <f t="shared" si="0"/>
        <v>1966</v>
      </c>
      <c r="G8" s="33">
        <v>1890</v>
      </c>
      <c r="H8" s="36"/>
    </row>
    <row r="9" spans="1:9" x14ac:dyDescent="0.45">
      <c r="A9" s="32" t="s">
        <v>124</v>
      </c>
      <c r="B9" s="32">
        <v>20</v>
      </c>
      <c r="C9" s="32">
        <f t="shared" si="2"/>
        <v>21</v>
      </c>
      <c r="D9" s="32">
        <v>13</v>
      </c>
      <c r="E9" s="32">
        <v>14</v>
      </c>
      <c r="F9" s="32">
        <f t="shared" si="0"/>
        <v>2014</v>
      </c>
      <c r="G9" s="32">
        <f t="shared" ref="G9:G13" si="3">$A$1-E9</f>
        <v>2013</v>
      </c>
      <c r="H9" s="36"/>
    </row>
    <row r="10" spans="1:9" x14ac:dyDescent="0.45">
      <c r="A10" s="32" t="s">
        <v>125</v>
      </c>
      <c r="B10" s="32">
        <v>22</v>
      </c>
      <c r="C10" s="32">
        <f t="shared" si="2"/>
        <v>23</v>
      </c>
      <c r="D10" s="32">
        <v>11</v>
      </c>
      <c r="E10" s="32">
        <v>12</v>
      </c>
      <c r="F10" s="32">
        <f t="shared" si="0"/>
        <v>2016</v>
      </c>
      <c r="G10" s="32">
        <f t="shared" si="3"/>
        <v>2015</v>
      </c>
      <c r="H10" s="36"/>
    </row>
    <row r="11" spans="1:9" x14ac:dyDescent="0.45">
      <c r="A11" s="33" t="s">
        <v>126</v>
      </c>
      <c r="B11" s="33">
        <v>30</v>
      </c>
      <c r="C11" s="33">
        <f t="shared" si="2"/>
        <v>31</v>
      </c>
      <c r="D11" s="33">
        <v>15</v>
      </c>
      <c r="E11" s="33">
        <v>16</v>
      </c>
      <c r="F11" s="33">
        <f t="shared" si="0"/>
        <v>2012</v>
      </c>
      <c r="G11" s="33">
        <f t="shared" si="3"/>
        <v>2011</v>
      </c>
    </row>
    <row r="12" spans="1:9" x14ac:dyDescent="0.45">
      <c r="A12" s="32" t="s">
        <v>127</v>
      </c>
      <c r="B12" s="32">
        <v>40</v>
      </c>
      <c r="C12" s="32">
        <f t="shared" si="2"/>
        <v>41</v>
      </c>
      <c r="D12" s="32">
        <v>19</v>
      </c>
      <c r="E12" s="32">
        <v>20</v>
      </c>
      <c r="F12" s="32">
        <f t="shared" si="0"/>
        <v>2008</v>
      </c>
      <c r="G12" s="32">
        <f t="shared" si="3"/>
        <v>2007</v>
      </c>
    </row>
    <row r="13" spans="1:9" x14ac:dyDescent="0.45">
      <c r="A13" s="32" t="s">
        <v>128</v>
      </c>
      <c r="B13" s="32">
        <v>42</v>
      </c>
      <c r="C13" s="32">
        <f t="shared" si="2"/>
        <v>43</v>
      </c>
      <c r="D13" s="32">
        <v>17</v>
      </c>
      <c r="E13" s="32">
        <v>18</v>
      </c>
      <c r="F13" s="32">
        <f t="shared" si="0"/>
        <v>2010</v>
      </c>
      <c r="G13" s="32">
        <f t="shared" si="3"/>
        <v>2009</v>
      </c>
    </row>
    <row r="16" spans="1:9" x14ac:dyDescent="0.45">
      <c r="A16" s="39" t="s">
        <v>129</v>
      </c>
      <c r="B16" s="39"/>
      <c r="C16" s="39"/>
      <c r="D16" s="39"/>
      <c r="E16" s="39"/>
      <c r="F16" s="39"/>
      <c r="G16" s="39"/>
      <c r="H16" s="39"/>
      <c r="I16" s="39"/>
    </row>
    <row r="17" spans="1:9" x14ac:dyDescent="0.45">
      <c r="A17" s="70" t="s">
        <v>116</v>
      </c>
      <c r="B17" s="71" t="s">
        <v>117</v>
      </c>
      <c r="C17" s="71"/>
      <c r="D17" s="71" t="s">
        <v>118</v>
      </c>
      <c r="E17" s="71"/>
      <c r="F17" s="71" t="s">
        <v>119</v>
      </c>
      <c r="G17" s="71"/>
      <c r="H17" s="37"/>
      <c r="I17" s="38"/>
    </row>
    <row r="18" spans="1:9" x14ac:dyDescent="0.45">
      <c r="A18" s="70"/>
      <c r="B18" s="34" t="s">
        <v>44</v>
      </c>
      <c r="C18" s="34" t="s">
        <v>36</v>
      </c>
      <c r="D18" s="34" t="s">
        <v>120</v>
      </c>
      <c r="E18" s="34" t="s">
        <v>121</v>
      </c>
      <c r="F18" s="34" t="s">
        <v>122</v>
      </c>
      <c r="G18" s="34" t="s">
        <v>121</v>
      </c>
      <c r="H18" s="37"/>
      <c r="I18" s="38"/>
    </row>
    <row r="19" spans="1:9" x14ac:dyDescent="0.45">
      <c r="A19" s="33" t="s">
        <v>130</v>
      </c>
      <c r="B19" s="33">
        <v>24</v>
      </c>
      <c r="C19" s="33">
        <f>B19+1</f>
        <v>25</v>
      </c>
      <c r="D19" s="33">
        <v>9</v>
      </c>
      <c r="E19" s="33">
        <v>10</v>
      </c>
      <c r="F19" s="33">
        <f>$A$1-D19</f>
        <v>2018</v>
      </c>
      <c r="G19" s="33">
        <f>$A$1-E19</f>
        <v>2017</v>
      </c>
      <c r="H19" s="36"/>
    </row>
    <row r="20" spans="1:9" x14ac:dyDescent="0.45">
      <c r="A20" s="33" t="s">
        <v>131</v>
      </c>
      <c r="B20" s="33">
        <v>26</v>
      </c>
      <c r="C20" s="33">
        <f t="shared" ref="C20" si="4">B20+1</f>
        <v>27</v>
      </c>
      <c r="D20" s="45">
        <v>0</v>
      </c>
      <c r="E20" s="33">
        <v>8</v>
      </c>
      <c r="F20" s="33"/>
      <c r="G20" s="33">
        <f t="shared" ref="G20" si="5">$A$1-E20</f>
        <v>2019</v>
      </c>
      <c r="H20" s="36"/>
    </row>
    <row r="21" spans="1:9" x14ac:dyDescent="0.45">
      <c r="A21" s="32" t="s">
        <v>132</v>
      </c>
      <c r="B21" s="32">
        <v>68</v>
      </c>
      <c r="C21" s="32">
        <f t="shared" ref="C21:C26" si="6">B21+1</f>
        <v>69</v>
      </c>
      <c r="D21" s="32">
        <v>41</v>
      </c>
      <c r="E21" s="32">
        <v>50</v>
      </c>
      <c r="F21" s="32">
        <f t="shared" ref="F21" si="7">$A$1-D21</f>
        <v>1986</v>
      </c>
      <c r="G21" s="32">
        <f>$A$1-E21</f>
        <v>1977</v>
      </c>
    </row>
    <row r="22" spans="1:9" x14ac:dyDescent="0.45">
      <c r="A22" s="33" t="s">
        <v>133</v>
      </c>
      <c r="B22" s="33">
        <v>70</v>
      </c>
      <c r="C22" s="33">
        <f t="shared" si="6"/>
        <v>71</v>
      </c>
      <c r="D22" s="33">
        <v>51</v>
      </c>
      <c r="E22" s="33">
        <v>60</v>
      </c>
      <c r="F22" s="33">
        <f>$A$1-D22</f>
        <v>1976</v>
      </c>
      <c r="G22" s="33">
        <f>$A$1-E22</f>
        <v>1967</v>
      </c>
      <c r="H22" s="36"/>
    </row>
    <row r="23" spans="1:9" x14ac:dyDescent="0.45">
      <c r="A23" s="33" t="s">
        <v>134</v>
      </c>
      <c r="B23" s="33">
        <v>72</v>
      </c>
      <c r="C23" s="33">
        <f t="shared" si="6"/>
        <v>73</v>
      </c>
      <c r="D23" s="33">
        <v>61</v>
      </c>
      <c r="E23" s="33">
        <v>65</v>
      </c>
      <c r="F23" s="33">
        <f>$A$1-D23</f>
        <v>1966</v>
      </c>
      <c r="G23" s="33">
        <f>$A$1-E23</f>
        <v>1962</v>
      </c>
    </row>
    <row r="24" spans="1:9" x14ac:dyDescent="0.45">
      <c r="A24" s="32" t="s">
        <v>135</v>
      </c>
      <c r="B24" s="32">
        <v>74</v>
      </c>
      <c r="C24" s="32">
        <f t="shared" si="6"/>
        <v>75</v>
      </c>
      <c r="D24" s="32">
        <v>66</v>
      </c>
      <c r="E24" s="32">
        <v>70</v>
      </c>
      <c r="F24" s="32">
        <f>$A$1-D24</f>
        <v>1961</v>
      </c>
      <c r="G24" s="32">
        <f>$A$1-E24</f>
        <v>1957</v>
      </c>
      <c r="H24" s="36"/>
    </row>
    <row r="25" spans="1:9" x14ac:dyDescent="0.45">
      <c r="A25" s="32" t="s">
        <v>136</v>
      </c>
      <c r="B25" s="32">
        <v>76</v>
      </c>
      <c r="C25" s="32">
        <f t="shared" si="6"/>
        <v>77</v>
      </c>
      <c r="D25" s="32">
        <v>71</v>
      </c>
      <c r="E25" s="32">
        <v>75</v>
      </c>
      <c r="F25" s="32">
        <f>$A$1-D25</f>
        <v>1956</v>
      </c>
      <c r="G25" s="32">
        <f>$A$1-E25</f>
        <v>1952</v>
      </c>
      <c r="H25" s="36"/>
    </row>
    <row r="26" spans="1:9" x14ac:dyDescent="0.45">
      <c r="A26" s="32" t="s">
        <v>137</v>
      </c>
      <c r="B26" s="32">
        <v>78</v>
      </c>
      <c r="C26" s="32">
        <f t="shared" si="6"/>
        <v>79</v>
      </c>
      <c r="D26" s="32">
        <v>76</v>
      </c>
      <c r="E26" s="46">
        <v>110</v>
      </c>
      <c r="F26" s="32">
        <f>$A$1-D26</f>
        <v>1951</v>
      </c>
      <c r="G26" s="32">
        <v>1890</v>
      </c>
      <c r="H26" s="36"/>
    </row>
    <row r="27" spans="1:9" x14ac:dyDescent="0.45">
      <c r="H27" s="36"/>
    </row>
    <row r="28" spans="1:9" x14ac:dyDescent="0.45">
      <c r="H28" s="36"/>
    </row>
  </sheetData>
  <mergeCells count="8">
    <mergeCell ref="A17:A18"/>
    <mergeCell ref="B17:C17"/>
    <mergeCell ref="D17:E17"/>
    <mergeCell ref="F17:G17"/>
    <mergeCell ref="A3:A4"/>
    <mergeCell ref="B3:C3"/>
    <mergeCell ref="D3:E3"/>
    <mergeCell ref="F3:G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9C62-76BF-4DBA-AD1A-781DA452EC34}">
  <dimension ref="A1:B7"/>
  <sheetViews>
    <sheetView workbookViewId="0">
      <selection activeCell="B12" sqref="B12"/>
    </sheetView>
  </sheetViews>
  <sheetFormatPr baseColWidth="10" defaultRowHeight="14.25" x14ac:dyDescent="0.45"/>
  <cols>
    <col min="1" max="1" width="16.73046875" bestFit="1" customWidth="1"/>
  </cols>
  <sheetData>
    <row r="1" spans="1:2" x14ac:dyDescent="0.45">
      <c r="A1" t="s">
        <v>142</v>
      </c>
      <c r="B1" t="s">
        <v>142</v>
      </c>
    </row>
    <row r="2" spans="1:2" x14ac:dyDescent="0.45">
      <c r="A2" t="s">
        <v>37</v>
      </c>
      <c r="B2" t="s">
        <v>143</v>
      </c>
    </row>
    <row r="3" spans="1:2" x14ac:dyDescent="0.45">
      <c r="A3" t="s">
        <v>138</v>
      </c>
      <c r="B3" t="s">
        <v>36</v>
      </c>
    </row>
    <row r="4" spans="1:2" x14ac:dyDescent="0.45">
      <c r="A4" t="s">
        <v>59</v>
      </c>
      <c r="B4" t="s">
        <v>44</v>
      </c>
    </row>
    <row r="5" spans="1:2" x14ac:dyDescent="0.45">
      <c r="A5" t="s">
        <v>139</v>
      </c>
    </row>
    <row r="6" spans="1:2" x14ac:dyDescent="0.45">
      <c r="A6" t="s">
        <v>140</v>
      </c>
    </row>
    <row r="7" spans="1:2" x14ac:dyDescent="0.45">
      <c r="A7" t="s">
        <v>141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D6131C166C5640A195F283496A2651" ma:contentTypeVersion="13" ma:contentTypeDescription="Ein neues Dokument erstellen." ma:contentTypeScope="" ma:versionID="a5bf49a9a04cfdb43327405fd588d8a6">
  <xsd:schema xmlns:xsd="http://www.w3.org/2001/XMLSchema" xmlns:xs="http://www.w3.org/2001/XMLSchema" xmlns:p="http://schemas.microsoft.com/office/2006/metadata/properties" xmlns:ns2="7fa29375-4e3e-4827-a052-5ae7d8cc171b" xmlns:ns3="35968c64-8bfc-4236-a423-008841fe1588" targetNamespace="http://schemas.microsoft.com/office/2006/metadata/properties" ma:root="true" ma:fieldsID="0226c53f7ab13ff778fba671f611469b" ns2:_="" ns3:_="">
    <xsd:import namespace="7fa29375-4e3e-4827-a052-5ae7d8cc171b"/>
    <xsd:import namespace="35968c64-8bfc-4236-a423-008841fe1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29375-4e3e-4827-a052-5ae7d8cc1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fc164983-3ae3-4c21-b09d-45b0f48284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68c64-8bfc-4236-a423-008841fe158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7cb2cc0-75e1-49de-acf4-b7123cad9163}" ma:internalName="TaxCatchAll" ma:showField="CatchAllData" ma:web="35968c64-8bfc-4236-a423-008841fe1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a29375-4e3e-4827-a052-5ae7d8cc171b">
      <Terms xmlns="http://schemas.microsoft.com/office/infopath/2007/PartnerControls"/>
    </lcf76f155ced4ddcb4097134ff3c332f>
    <TaxCatchAll xmlns="35968c64-8bfc-4236-a423-008841fe1588" xsi:nil="true"/>
  </documentManagement>
</p:properties>
</file>

<file path=customXml/itemProps1.xml><?xml version="1.0" encoding="utf-8"?>
<ds:datastoreItem xmlns:ds="http://schemas.openxmlformats.org/officeDocument/2006/customXml" ds:itemID="{7E9636DC-7396-4506-9840-E0525DD72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C509F3-DE58-4975-A430-38570D833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29375-4e3e-4827-a052-5ae7d8cc171b"/>
    <ds:schemaRef ds:uri="35968c64-8bfc-4236-a423-008841fe1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63D32-741E-4E6C-BF0C-1E39E410D570}">
  <ds:schemaRefs>
    <ds:schemaRef ds:uri="http://schemas.microsoft.com/office/2006/metadata/properties"/>
    <ds:schemaRef ds:uri="http://schemas.microsoft.com/office/infopath/2007/PartnerControls"/>
    <ds:schemaRef ds:uri="e0a96469-0fbc-4af9-b37f-28a62ed08971"/>
    <ds:schemaRef ds:uri="874f4867-39aa-4aac-8b39-9a4e8585dd0a"/>
    <ds:schemaRef ds:uri="7fa29375-4e3e-4827-a052-5ae7d8cc171b"/>
    <ds:schemaRef ds:uri="35968c64-8bfc-4236-a423-008841fe15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Meldevordruck</vt:lpstr>
      <vt:lpstr>SPO-Nr.</vt:lpstr>
      <vt:lpstr>Klassen</vt:lpstr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Stötzer</dc:creator>
  <cp:keywords/>
  <dc:description/>
  <cp:lastModifiedBy>Julian Mikczinski</cp:lastModifiedBy>
  <cp:revision/>
  <dcterms:created xsi:type="dcterms:W3CDTF">2017-10-25T19:31:08Z</dcterms:created>
  <dcterms:modified xsi:type="dcterms:W3CDTF">2026-10-09T20:14:08Z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0x01010099D6131C166C5640A195F283496A2651</vt:lpwstr>
  </property>
  <property fmtid="{D5CDD505-2E9C-101B-9397-08002B2CF9AE}" pid="3" name="MediaServiceImageTags">
    <vt:lpwstr/>
  </property>
</Properties>
</file>